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urilo\Dropbox\Murilo-Sergio\Parallel Projects\A-Paraddise\Leishmania\2-Results\1-Extração RNA\"/>
    </mc:Choice>
  </mc:AlternateContent>
  <bookViews>
    <workbookView xWindow="0" yWindow="0" windowWidth="28830" windowHeight="12000" activeTab="1"/>
  </bookViews>
  <sheets>
    <sheet name="Infecções" sheetId="1" r:id="rId1"/>
    <sheet name="Extração RNA" sheetId="2" r:id="rId2"/>
    <sheet name="Plan3" sheetId="3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2" l="1"/>
  <c r="G10" i="2"/>
  <c r="G11" i="2"/>
  <c r="G12" i="2"/>
  <c r="G13" i="2"/>
  <c r="G14" i="2"/>
  <c r="G15" i="2"/>
  <c r="G16" i="2"/>
  <c r="G17" i="2"/>
  <c r="F9" i="2"/>
  <c r="F10" i="2"/>
  <c r="F11" i="2"/>
  <c r="F12" i="2"/>
  <c r="F13" i="2"/>
  <c r="F14" i="2"/>
  <c r="F15" i="2"/>
  <c r="F16" i="2"/>
  <c r="F17" i="2"/>
  <c r="G20" i="2" l="1"/>
  <c r="G19" i="2"/>
  <c r="G18" i="2"/>
  <c r="F20" i="2"/>
  <c r="F19" i="2"/>
  <c r="F18" i="2"/>
  <c r="G8" i="2"/>
  <c r="G7" i="2"/>
  <c r="G6" i="2"/>
  <c r="F8" i="2"/>
  <c r="F7" i="2"/>
  <c r="F6" i="2"/>
  <c r="H12" i="1" l="1"/>
  <c r="E12" i="1"/>
  <c r="F12" i="1"/>
  <c r="G12" i="1"/>
  <c r="D12" i="1"/>
</calcChain>
</file>

<file path=xl/sharedStrings.xml><?xml version="1.0" encoding="utf-8"?>
<sst xmlns="http://schemas.openxmlformats.org/spreadsheetml/2006/main" count="202" uniqueCount="133">
  <si>
    <t>Número de Leishmanias</t>
  </si>
  <si>
    <t>Fiebig,2015</t>
  </si>
  <si>
    <t>Teste 1 - 18/04/16</t>
  </si>
  <si>
    <t>MOI</t>
  </si>
  <si>
    <t>Número de células infectadas</t>
  </si>
  <si>
    <t xml:space="preserve">% células infectadas </t>
  </si>
  <si>
    <t>Núm. De Leish/célula</t>
  </si>
  <si>
    <t>Condições da Infecção</t>
  </si>
  <si>
    <t>Número de células-ext RNA</t>
  </si>
  <si>
    <t>Avaliação da infecção</t>
  </si>
  <si>
    <t>Extração de RNA</t>
  </si>
  <si>
    <t>RNA-Seq</t>
  </si>
  <si>
    <t>~70-95%</t>
  </si>
  <si>
    <t>2--6--7</t>
  </si>
  <si>
    <t>21,9--11,4--11,1</t>
  </si>
  <si>
    <t>26--55--61</t>
  </si>
  <si>
    <t>Não mediu</t>
  </si>
  <si>
    <t>Sem RNA-Seq</t>
  </si>
  <si>
    <t>&gt;2</t>
  </si>
  <si>
    <t>Teste 2 - 23/05/16</t>
  </si>
  <si>
    <t>Obs.</t>
  </si>
  <si>
    <t>Leishmania passagem alta</t>
  </si>
  <si>
    <t>Leishmania passagem baixa- P4</t>
  </si>
  <si>
    <t>Primeiros testes</t>
  </si>
  <si>
    <t>Testes Novos</t>
  </si>
  <si>
    <t>10x10^6</t>
  </si>
  <si>
    <t>Massa de RNA obtido (ug)</t>
  </si>
  <si>
    <t>Amastigotas</t>
  </si>
  <si>
    <t>1/4 do IC50 BSF2</t>
  </si>
  <si>
    <t>Kit Pico estragado</t>
  </si>
  <si>
    <t>Teste 1 -27/05/16</t>
  </si>
  <si>
    <t>Teste 3 - 30/05/16</t>
  </si>
  <si>
    <t>21--46--59</t>
  </si>
  <si>
    <t>%rRNA Leishmania no Bioanalyzer</t>
  </si>
  <si>
    <t>% de reads Leishmania no RNA-Seq</t>
  </si>
  <si>
    <t>Sem rRNA Leish visível</t>
  </si>
  <si>
    <t>Testes A-Paraddise- Leishmania</t>
  </si>
  <si>
    <t>12x10^6</t>
  </si>
  <si>
    <t>250x10^6</t>
  </si>
  <si>
    <t>15x10^6</t>
  </si>
  <si>
    <t>225x10^6</t>
  </si>
  <si>
    <t>24x10^6</t>
  </si>
  <si>
    <t>23x10^6</t>
  </si>
  <si>
    <t>9x10^6</t>
  </si>
  <si>
    <t>21x10^6</t>
  </si>
  <si>
    <t>200x10^6</t>
  </si>
  <si>
    <t>28x10^6</t>
  </si>
  <si>
    <t>Teste 4 -28/06/16</t>
  </si>
  <si>
    <t>50x10^6</t>
  </si>
  <si>
    <t>1/4 do IC50 TH85 ( tivemos um problema na extração e perdemos parte da amostra, mas o RNA extraido ficou bom)</t>
  </si>
  <si>
    <t>Teste 5 06-11-16</t>
  </si>
  <si>
    <t>39x10^6</t>
  </si>
  <si>
    <t>34x10^6</t>
  </si>
  <si>
    <t>73x10^6</t>
  </si>
  <si>
    <r>
      <t xml:space="preserve">Leishmania usada neste teste estava na P13 </t>
    </r>
    <r>
      <rPr>
        <b/>
        <sz val="10"/>
        <color theme="1"/>
        <rFont val="Calibri"/>
        <family val="2"/>
        <scheme val="minor"/>
      </rPr>
      <t>Tratado com 1/4 IC50 BSF2</t>
    </r>
  </si>
  <si>
    <r>
      <t xml:space="preserve">Leishmania usada neste teste estava na P13 </t>
    </r>
    <r>
      <rPr>
        <b/>
        <sz val="10"/>
        <color theme="1"/>
        <rFont val="Calibri"/>
        <family val="2"/>
        <scheme val="minor"/>
      </rPr>
      <t>Tratado com 1/4 IC50 TH85</t>
    </r>
  </si>
  <si>
    <r>
      <t xml:space="preserve">Leishmania usada neste teste estava na P13 </t>
    </r>
    <r>
      <rPr>
        <b/>
        <sz val="10"/>
        <color theme="1"/>
        <rFont val="Calibri"/>
        <family val="2"/>
        <scheme val="minor"/>
      </rPr>
      <t xml:space="preserve">CT tratado com DMSO </t>
    </r>
  </si>
  <si>
    <r>
      <t xml:space="preserve">Leishmania usada neste teste estava na P14 </t>
    </r>
    <r>
      <rPr>
        <b/>
        <sz val="10"/>
        <color theme="1"/>
        <rFont val="Calibri"/>
        <family val="2"/>
        <scheme val="minor"/>
      </rPr>
      <t xml:space="preserve">CT tratado com DMSO </t>
    </r>
  </si>
  <si>
    <t>35x10^6</t>
  </si>
  <si>
    <t>41x10^6</t>
  </si>
  <si>
    <t>29x10^6</t>
  </si>
  <si>
    <t>54x10^6</t>
  </si>
  <si>
    <t>25x10^6</t>
  </si>
  <si>
    <r>
      <t xml:space="preserve">Teste 6 12-11-16 </t>
    </r>
    <r>
      <rPr>
        <b/>
        <sz val="10"/>
        <color theme="1"/>
        <rFont val="Calibri"/>
        <family val="2"/>
        <scheme val="minor"/>
      </rPr>
      <t>Grupo 1</t>
    </r>
  </si>
  <si>
    <r>
      <t>Teste 6 12-11-16</t>
    </r>
    <r>
      <rPr>
        <b/>
        <sz val="10"/>
        <color theme="1"/>
        <rFont val="Calibri"/>
        <family val="2"/>
        <scheme val="minor"/>
      </rPr>
      <t xml:space="preserve"> Grupo 1</t>
    </r>
  </si>
  <si>
    <r>
      <t xml:space="preserve">Teste 6 12-11-16 </t>
    </r>
    <r>
      <rPr>
        <b/>
        <sz val="10"/>
        <color theme="1"/>
        <rFont val="Calibri"/>
        <family val="2"/>
        <scheme val="minor"/>
      </rPr>
      <t>Grupo 2</t>
    </r>
  </si>
  <si>
    <r>
      <t xml:space="preserve">Teste 6 12-11-16 </t>
    </r>
    <r>
      <rPr>
        <b/>
        <sz val="10"/>
        <color theme="1"/>
        <rFont val="Calibri"/>
        <family val="2"/>
        <scheme val="minor"/>
      </rPr>
      <t>Grupo 3</t>
    </r>
  </si>
  <si>
    <t>45x10^6</t>
  </si>
  <si>
    <t>Teste5</t>
  </si>
  <si>
    <t>Teste6-Grupo1</t>
  </si>
  <si>
    <t>Teste6-Grupo2</t>
  </si>
  <si>
    <t>Teste6-Grupo3</t>
  </si>
  <si>
    <t>Qubit</t>
  </si>
  <si>
    <t>Nanodrop</t>
  </si>
  <si>
    <t>Quantificação ng/uL</t>
  </si>
  <si>
    <t>LB1</t>
  </si>
  <si>
    <t>LB2</t>
  </si>
  <si>
    <t>LB3</t>
  </si>
  <si>
    <t>LB4</t>
  </si>
  <si>
    <t>LB5</t>
  </si>
  <si>
    <t>LB6</t>
  </si>
  <si>
    <t>LB7</t>
  </si>
  <si>
    <t>LB8</t>
  </si>
  <si>
    <t>LB9</t>
  </si>
  <si>
    <t>LB10</t>
  </si>
  <si>
    <t>LB11</t>
  </si>
  <si>
    <t>LB12</t>
  </si>
  <si>
    <t>LB13</t>
  </si>
  <si>
    <t>LB14</t>
  </si>
  <si>
    <t>LB15</t>
  </si>
  <si>
    <t>Teste5-DMSO</t>
  </si>
  <si>
    <t>Teste5-TH85</t>
  </si>
  <si>
    <t>Teste5-BSF2</t>
  </si>
  <si>
    <t>Teste6-Grupo1-DMSO</t>
  </si>
  <si>
    <t>Teste6-Grupo1-TH85</t>
  </si>
  <si>
    <t>Teste6-Grupo1-BSF2</t>
  </si>
  <si>
    <t>Teste6-Grupo2-DMSO</t>
  </si>
  <si>
    <t>Teste6-Grupo2-TH85</t>
  </si>
  <si>
    <t>Teste6-Grupo2-BSF2</t>
  </si>
  <si>
    <t>Teste6-Grupo3-DMSO</t>
  </si>
  <si>
    <t>Teste6-Grupo3-TH85</t>
  </si>
  <si>
    <t>Teste6-Grupo3-BSF2</t>
  </si>
  <si>
    <t>Massa total (ug)</t>
  </si>
  <si>
    <t>260/280</t>
  </si>
  <si>
    <t>260/230</t>
  </si>
  <si>
    <t>RIN</t>
  </si>
  <si>
    <t>Razões</t>
  </si>
  <si>
    <t>RNA-Matheus-Teste1-DMSO</t>
  </si>
  <si>
    <t>RNA-Matheus-Teste2-TH85</t>
  </si>
  <si>
    <t>RNA-Matheus-Teste3-BSF2</t>
  </si>
  <si>
    <t>N/A</t>
  </si>
  <si>
    <t>RNAs-Leishmania-A-Paraddise</t>
  </si>
  <si>
    <t>Réplica Biológica 1</t>
  </si>
  <si>
    <t>Réplica Biológica 2</t>
  </si>
  <si>
    <t>Réplica Biológica 3</t>
  </si>
  <si>
    <t>Réplica Biológica 4</t>
  </si>
  <si>
    <t>Erro na corrida, mas RNA bom</t>
  </si>
  <si>
    <t>Duke</t>
  </si>
  <si>
    <t>RNA RIN Duke</t>
  </si>
  <si>
    <t>Library Qubit (ng/uL)</t>
  </si>
  <si>
    <t>Duke code</t>
  </si>
  <si>
    <t>SVA-S1</t>
  </si>
  <si>
    <t>SVA-S2</t>
  </si>
  <si>
    <t>SVA-S3</t>
  </si>
  <si>
    <t>SVA-S4</t>
  </si>
  <si>
    <t>SVA-S5</t>
  </si>
  <si>
    <t>SVA-S6</t>
  </si>
  <si>
    <t>SVA-S7</t>
  </si>
  <si>
    <t>SVA-S8</t>
  </si>
  <si>
    <t>SVA-S9</t>
  </si>
  <si>
    <t>SVA-S10</t>
  </si>
  <si>
    <t>SVA-S11</t>
  </si>
  <si>
    <t>SVA-S12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</si>
</sst>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0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0" fillId="0" borderId="1" xfId="0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2" fontId="0" fillId="0" borderId="1" xfId="0" applyNumberFormat="1" applyBorder="1"/>
  </cellXfs>
  <cellStyles count="29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activeCell="C12" sqref="C12"/>
    </sheetView>
  </sheetViews>
  <sheetFormatPr defaultColWidth="8.85546875" defaultRowHeight="15" x14ac:dyDescent="0.25"/>
  <cols>
    <col min="1" max="1" width="14.42578125" customWidth="1"/>
    <col min="2" max="2" width="32.140625" customWidth="1"/>
    <col min="3" max="3" width="12.28515625" customWidth="1"/>
    <col min="4" max="8" width="14.42578125" bestFit="1" customWidth="1"/>
    <col min="9" max="9" width="13.28515625" bestFit="1" customWidth="1"/>
  </cols>
  <sheetData>
    <row r="1" spans="1:20" x14ac:dyDescent="0.25">
      <c r="A1" s="1"/>
      <c r="B1" s="2" t="s">
        <v>36</v>
      </c>
      <c r="C1" s="1"/>
      <c r="D1" s="30" t="s">
        <v>23</v>
      </c>
      <c r="E1" s="30"/>
      <c r="F1" s="18" t="s">
        <v>24</v>
      </c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</row>
    <row r="2" spans="1:20" x14ac:dyDescent="0.25">
      <c r="A2" s="1"/>
      <c r="B2" s="1"/>
      <c r="C2" s="1"/>
      <c r="D2" s="13"/>
      <c r="E2" s="13"/>
      <c r="F2" s="13"/>
      <c r="G2" s="13"/>
      <c r="H2" s="13"/>
      <c r="I2" s="21" t="s">
        <v>68</v>
      </c>
      <c r="J2" s="22"/>
      <c r="K2" s="23"/>
      <c r="L2" s="21" t="s">
        <v>69</v>
      </c>
      <c r="M2" s="22"/>
      <c r="N2" s="23"/>
      <c r="O2" s="21" t="s">
        <v>70</v>
      </c>
      <c r="P2" s="22"/>
      <c r="Q2" s="23"/>
      <c r="R2" s="21" t="s">
        <v>71</v>
      </c>
      <c r="S2" s="22"/>
      <c r="T2" s="23"/>
    </row>
    <row r="3" spans="1:20" ht="39" x14ac:dyDescent="0.25">
      <c r="A3" s="3"/>
      <c r="B3" s="3"/>
      <c r="C3" s="4" t="s">
        <v>1</v>
      </c>
      <c r="D3" s="5" t="s">
        <v>2</v>
      </c>
      <c r="E3" s="5" t="s">
        <v>19</v>
      </c>
      <c r="F3" s="5" t="s">
        <v>30</v>
      </c>
      <c r="G3" s="5" t="s">
        <v>31</v>
      </c>
      <c r="H3" s="5" t="s">
        <v>47</v>
      </c>
      <c r="I3" s="5" t="s">
        <v>50</v>
      </c>
      <c r="J3" s="5" t="s">
        <v>50</v>
      </c>
      <c r="K3" s="5" t="s">
        <v>50</v>
      </c>
      <c r="L3" s="5" t="s">
        <v>63</v>
      </c>
      <c r="M3" s="5" t="s">
        <v>63</v>
      </c>
      <c r="N3" s="5" t="s">
        <v>64</v>
      </c>
      <c r="O3" s="5" t="s">
        <v>65</v>
      </c>
      <c r="P3" s="5" t="s">
        <v>65</v>
      </c>
      <c r="Q3" s="5" t="s">
        <v>65</v>
      </c>
      <c r="R3" s="5" t="s">
        <v>66</v>
      </c>
      <c r="S3" s="5" t="s">
        <v>66</v>
      </c>
      <c r="T3" s="5" t="s">
        <v>66</v>
      </c>
    </row>
    <row r="4" spans="1:20" x14ac:dyDescent="0.25">
      <c r="A4" s="27" t="s">
        <v>7</v>
      </c>
      <c r="B4" s="3" t="s">
        <v>4</v>
      </c>
      <c r="C4" s="6" t="s">
        <v>37</v>
      </c>
      <c r="D4" s="6" t="s">
        <v>39</v>
      </c>
      <c r="E4" s="6" t="s">
        <v>25</v>
      </c>
      <c r="F4" s="6" t="s">
        <v>25</v>
      </c>
      <c r="G4" s="6" t="s">
        <v>25</v>
      </c>
      <c r="H4" s="6" t="s">
        <v>25</v>
      </c>
      <c r="I4" s="10" t="s">
        <v>25</v>
      </c>
      <c r="J4" s="10" t="s">
        <v>25</v>
      </c>
      <c r="K4" s="10" t="s">
        <v>25</v>
      </c>
      <c r="L4" s="12" t="s">
        <v>25</v>
      </c>
      <c r="M4" s="12" t="s">
        <v>25</v>
      </c>
      <c r="N4" s="12" t="s">
        <v>25</v>
      </c>
      <c r="O4" s="12" t="s">
        <v>25</v>
      </c>
      <c r="P4" s="12" t="s">
        <v>25</v>
      </c>
      <c r="Q4" s="12" t="s">
        <v>25</v>
      </c>
      <c r="R4" s="12" t="s">
        <v>25</v>
      </c>
      <c r="S4" s="12" t="s">
        <v>25</v>
      </c>
      <c r="T4" s="12" t="s">
        <v>25</v>
      </c>
    </row>
    <row r="5" spans="1:20" x14ac:dyDescent="0.25">
      <c r="A5" s="28"/>
      <c r="B5" s="3" t="s">
        <v>0</v>
      </c>
      <c r="C5" s="6" t="s">
        <v>38</v>
      </c>
      <c r="D5" s="6" t="s">
        <v>40</v>
      </c>
      <c r="E5" s="6" t="s">
        <v>45</v>
      </c>
      <c r="F5" s="6" t="s">
        <v>45</v>
      </c>
      <c r="G5" s="6" t="s">
        <v>45</v>
      </c>
      <c r="H5" s="6" t="s">
        <v>45</v>
      </c>
      <c r="I5" s="10" t="s">
        <v>45</v>
      </c>
      <c r="J5" s="10" t="s">
        <v>45</v>
      </c>
      <c r="K5" s="10" t="s">
        <v>45</v>
      </c>
      <c r="L5" s="12" t="s">
        <v>45</v>
      </c>
      <c r="M5" s="12" t="s">
        <v>45</v>
      </c>
      <c r="N5" s="12" t="s">
        <v>45</v>
      </c>
      <c r="O5" s="12" t="s">
        <v>45</v>
      </c>
      <c r="P5" s="12" t="s">
        <v>45</v>
      </c>
      <c r="Q5" s="12" t="s">
        <v>45</v>
      </c>
      <c r="R5" s="12" t="s">
        <v>45</v>
      </c>
      <c r="S5" s="12" t="s">
        <v>45</v>
      </c>
      <c r="T5" s="12" t="s">
        <v>45</v>
      </c>
    </row>
    <row r="6" spans="1:20" x14ac:dyDescent="0.25">
      <c r="A6" s="29"/>
      <c r="B6" s="3" t="s">
        <v>3</v>
      </c>
      <c r="C6" s="6">
        <v>20</v>
      </c>
      <c r="D6" s="6">
        <v>15</v>
      </c>
      <c r="E6" s="6">
        <v>20</v>
      </c>
      <c r="F6" s="6">
        <v>20</v>
      </c>
      <c r="G6" s="6">
        <v>20</v>
      </c>
      <c r="H6" s="6">
        <v>20</v>
      </c>
      <c r="I6" s="10">
        <v>20</v>
      </c>
      <c r="J6" s="10">
        <v>20</v>
      </c>
      <c r="K6" s="10">
        <v>20</v>
      </c>
      <c r="L6" s="12">
        <v>20</v>
      </c>
      <c r="M6" s="12">
        <v>20</v>
      </c>
      <c r="N6" s="12">
        <v>20</v>
      </c>
      <c r="O6" s="12">
        <v>20</v>
      </c>
      <c r="P6" s="12">
        <v>20</v>
      </c>
      <c r="Q6" s="12">
        <v>20</v>
      </c>
      <c r="R6" s="12">
        <v>20</v>
      </c>
      <c r="S6" s="12">
        <v>20</v>
      </c>
      <c r="T6" s="12">
        <v>20</v>
      </c>
    </row>
    <row r="7" spans="1:20" x14ac:dyDescent="0.25">
      <c r="A7" s="3"/>
      <c r="B7" s="3"/>
      <c r="C7" s="6"/>
      <c r="D7" s="6"/>
      <c r="E7" s="6"/>
      <c r="F7" s="6"/>
      <c r="G7" s="6"/>
      <c r="H7" s="6"/>
      <c r="I7" s="10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x14ac:dyDescent="0.25">
      <c r="A8" s="27" t="s">
        <v>9</v>
      </c>
      <c r="B8" s="3" t="s">
        <v>5</v>
      </c>
      <c r="C8" s="6" t="s">
        <v>12</v>
      </c>
      <c r="D8" s="6" t="s">
        <v>16</v>
      </c>
      <c r="E8" s="11">
        <v>0.625</v>
      </c>
      <c r="F8" s="7">
        <v>0.53</v>
      </c>
      <c r="G8" s="7">
        <v>0.55000000000000004</v>
      </c>
      <c r="H8" s="8">
        <v>0.51</v>
      </c>
      <c r="I8" s="8">
        <v>0.36</v>
      </c>
      <c r="J8" s="14">
        <v>0.37280000000000002</v>
      </c>
      <c r="K8" s="14">
        <v>0.222</v>
      </c>
      <c r="L8" s="14">
        <v>0.13900000000000001</v>
      </c>
      <c r="M8" s="14">
        <v>0.217</v>
      </c>
      <c r="N8" s="14">
        <v>0.182</v>
      </c>
      <c r="O8" s="14">
        <v>0.19700000000000001</v>
      </c>
      <c r="P8" s="14">
        <v>0.23100000000000001</v>
      </c>
      <c r="Q8" s="14">
        <v>0.106</v>
      </c>
      <c r="R8" s="14">
        <v>0.22700000000000001</v>
      </c>
      <c r="S8" s="14">
        <v>0.21210000000000001</v>
      </c>
      <c r="T8" s="14">
        <v>0.36299999999999999</v>
      </c>
    </row>
    <row r="9" spans="1:20" x14ac:dyDescent="0.25">
      <c r="A9" s="29"/>
      <c r="B9" s="3" t="s">
        <v>6</v>
      </c>
      <c r="C9" s="9" t="s">
        <v>13</v>
      </c>
      <c r="D9" s="6" t="s">
        <v>16</v>
      </c>
      <c r="E9" s="6" t="s">
        <v>18</v>
      </c>
      <c r="F9" s="6">
        <v>1.33</v>
      </c>
      <c r="G9" s="6">
        <v>1.08</v>
      </c>
      <c r="H9" s="6">
        <v>0.75</v>
      </c>
      <c r="I9" s="10">
        <v>0.66</v>
      </c>
      <c r="J9" s="13">
        <v>0.79</v>
      </c>
      <c r="K9" s="13">
        <v>0.31</v>
      </c>
      <c r="L9" s="13">
        <v>0.2</v>
      </c>
      <c r="M9" s="13">
        <v>0.3</v>
      </c>
      <c r="N9" s="13">
        <v>0.3</v>
      </c>
      <c r="O9" s="13">
        <v>0.24</v>
      </c>
      <c r="P9" s="13">
        <v>0.31</v>
      </c>
      <c r="Q9" s="13">
        <v>0.15</v>
      </c>
      <c r="R9" s="13">
        <v>0.42</v>
      </c>
      <c r="S9" s="13">
        <v>0.3</v>
      </c>
      <c r="T9" s="13">
        <v>0.5</v>
      </c>
    </row>
    <row r="10" spans="1:20" x14ac:dyDescent="0.25">
      <c r="A10" s="3"/>
      <c r="B10" s="3"/>
      <c r="C10" s="6"/>
      <c r="D10" s="6"/>
      <c r="E10" s="6"/>
      <c r="F10" s="6"/>
      <c r="G10" s="6"/>
      <c r="H10" s="6"/>
      <c r="I10" s="10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x14ac:dyDescent="0.25">
      <c r="A11" s="24" t="s">
        <v>10</v>
      </c>
      <c r="B11" s="3" t="s">
        <v>8</v>
      </c>
      <c r="C11" s="6" t="s">
        <v>41</v>
      </c>
      <c r="D11" s="6" t="s">
        <v>42</v>
      </c>
      <c r="E11" s="6" t="s">
        <v>43</v>
      </c>
      <c r="F11" s="6" t="s">
        <v>44</v>
      </c>
      <c r="G11" s="6" t="s">
        <v>46</v>
      </c>
      <c r="H11" s="6" t="s">
        <v>48</v>
      </c>
      <c r="I11" s="10" t="s">
        <v>51</v>
      </c>
      <c r="J11" s="10" t="s">
        <v>52</v>
      </c>
      <c r="K11" s="10" t="s">
        <v>53</v>
      </c>
      <c r="L11" s="12" t="s">
        <v>58</v>
      </c>
      <c r="M11" s="12" t="s">
        <v>60</v>
      </c>
      <c r="N11" s="12" t="s">
        <v>59</v>
      </c>
      <c r="O11" s="12" t="s">
        <v>61</v>
      </c>
      <c r="P11" s="12" t="s">
        <v>41</v>
      </c>
      <c r="Q11" s="12" t="s">
        <v>62</v>
      </c>
      <c r="R11" s="12" t="s">
        <v>62</v>
      </c>
      <c r="S11" s="12" t="s">
        <v>62</v>
      </c>
      <c r="T11" s="12" t="s">
        <v>67</v>
      </c>
    </row>
    <row r="12" spans="1:20" x14ac:dyDescent="0.25">
      <c r="A12" s="25"/>
      <c r="B12" s="3" t="s">
        <v>26</v>
      </c>
      <c r="C12" s="6" t="s">
        <v>14</v>
      </c>
      <c r="D12" s="6">
        <f>2.6*50</f>
        <v>130</v>
      </c>
      <c r="E12" s="6">
        <f>1.4*50</f>
        <v>70</v>
      </c>
      <c r="F12" s="6">
        <f>1.5*50</f>
        <v>75</v>
      </c>
      <c r="G12" s="6">
        <f>1.6*50</f>
        <v>80</v>
      </c>
      <c r="H12" s="6">
        <f>0.4*50</f>
        <v>20</v>
      </c>
      <c r="I12" s="10">
        <v>132.6</v>
      </c>
      <c r="J12" s="13">
        <v>232</v>
      </c>
      <c r="K12" s="13">
        <v>210.4</v>
      </c>
      <c r="L12" s="13">
        <v>71.95</v>
      </c>
      <c r="M12" s="13">
        <v>79</v>
      </c>
      <c r="N12" s="13">
        <v>68.5</v>
      </c>
      <c r="O12" s="13">
        <v>83.9</v>
      </c>
      <c r="P12" s="13">
        <v>87.35</v>
      </c>
      <c r="Q12" s="13">
        <v>75.599999999999994</v>
      </c>
      <c r="R12" s="13">
        <v>87.05</v>
      </c>
      <c r="S12" s="13">
        <v>97.5</v>
      </c>
      <c r="T12" s="13">
        <v>66.349999999999994</v>
      </c>
    </row>
    <row r="13" spans="1:20" ht="26.25" x14ac:dyDescent="0.25">
      <c r="A13" s="26"/>
      <c r="B13" s="3" t="s">
        <v>33</v>
      </c>
      <c r="C13" s="6" t="s">
        <v>32</v>
      </c>
      <c r="D13" s="5" t="s">
        <v>29</v>
      </c>
      <c r="E13" s="5" t="s">
        <v>29</v>
      </c>
      <c r="F13" s="5" t="s">
        <v>35</v>
      </c>
      <c r="G13" s="5" t="s">
        <v>35</v>
      </c>
      <c r="H13" s="5"/>
      <c r="I13" s="5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x14ac:dyDescent="0.25">
      <c r="A14" s="3"/>
      <c r="B14" s="3"/>
      <c r="C14" s="6"/>
      <c r="D14" s="6"/>
      <c r="E14" s="6"/>
      <c r="F14" s="6"/>
      <c r="G14" s="6"/>
      <c r="H14" s="6"/>
      <c r="I14" s="10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 x14ac:dyDescent="0.25">
      <c r="A15" s="27" t="s">
        <v>11</v>
      </c>
      <c r="B15" s="3" t="s">
        <v>34</v>
      </c>
      <c r="C15" s="6" t="s">
        <v>15</v>
      </c>
      <c r="D15" s="6" t="s">
        <v>17</v>
      </c>
      <c r="E15" s="6" t="s">
        <v>17</v>
      </c>
      <c r="F15" s="6" t="s">
        <v>17</v>
      </c>
      <c r="G15" s="6" t="s">
        <v>17</v>
      </c>
      <c r="H15" s="6" t="s">
        <v>17</v>
      </c>
      <c r="I15" s="15" t="s">
        <v>17</v>
      </c>
      <c r="J15" s="15" t="s">
        <v>17</v>
      </c>
      <c r="K15" s="15" t="s">
        <v>17</v>
      </c>
      <c r="L15" s="15" t="s">
        <v>17</v>
      </c>
      <c r="M15" s="15" t="s">
        <v>17</v>
      </c>
      <c r="N15" s="15" t="s">
        <v>17</v>
      </c>
      <c r="O15" s="15" t="s">
        <v>17</v>
      </c>
      <c r="P15" s="15" t="s">
        <v>17</v>
      </c>
      <c r="Q15" s="15" t="s">
        <v>17</v>
      </c>
      <c r="R15" s="15" t="s">
        <v>17</v>
      </c>
      <c r="S15" s="15" t="s">
        <v>17</v>
      </c>
      <c r="T15" s="15" t="s">
        <v>17</v>
      </c>
    </row>
    <row r="16" spans="1:20" x14ac:dyDescent="0.25">
      <c r="A16" s="29"/>
      <c r="B16" s="3"/>
      <c r="C16" s="6"/>
      <c r="D16" s="6"/>
      <c r="E16" s="6"/>
      <c r="F16" s="6"/>
      <c r="G16" s="6"/>
      <c r="H16" s="6"/>
      <c r="I16" s="10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 x14ac:dyDescent="0.25">
      <c r="A17" s="3"/>
      <c r="B17" s="3"/>
      <c r="C17" s="6"/>
      <c r="D17" s="6"/>
      <c r="E17" s="6"/>
      <c r="F17" s="6"/>
      <c r="G17" s="6"/>
      <c r="H17" s="6"/>
      <c r="I17" s="10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0" ht="115.5" x14ac:dyDescent="0.25">
      <c r="A18" s="3" t="s">
        <v>20</v>
      </c>
      <c r="B18" s="3"/>
      <c r="C18" s="6"/>
      <c r="D18" s="5" t="s">
        <v>21</v>
      </c>
      <c r="E18" s="5" t="s">
        <v>22</v>
      </c>
      <c r="F18" s="6" t="s">
        <v>27</v>
      </c>
      <c r="G18" s="5" t="s">
        <v>28</v>
      </c>
      <c r="H18" s="5" t="s">
        <v>49</v>
      </c>
      <c r="I18" s="5" t="s">
        <v>56</v>
      </c>
      <c r="J18" s="5" t="s">
        <v>55</v>
      </c>
      <c r="K18" s="5" t="s">
        <v>54</v>
      </c>
      <c r="L18" s="5" t="s">
        <v>57</v>
      </c>
      <c r="M18" s="5" t="s">
        <v>54</v>
      </c>
      <c r="N18" s="5" t="s">
        <v>55</v>
      </c>
      <c r="O18" s="5" t="s">
        <v>57</v>
      </c>
      <c r="P18" s="5" t="s">
        <v>54</v>
      </c>
      <c r="Q18" s="5" t="s">
        <v>55</v>
      </c>
      <c r="R18" s="5" t="s">
        <v>57</v>
      </c>
      <c r="S18" s="5" t="s">
        <v>54</v>
      </c>
      <c r="T18" s="5" t="s">
        <v>55</v>
      </c>
    </row>
  </sheetData>
  <mergeCells count="10">
    <mergeCell ref="A11:A13"/>
    <mergeCell ref="A4:A6"/>
    <mergeCell ref="A8:A9"/>
    <mergeCell ref="A15:A16"/>
    <mergeCell ref="D1:E1"/>
    <mergeCell ref="F1:T1"/>
    <mergeCell ref="I2:K2"/>
    <mergeCell ref="L2:N2"/>
    <mergeCell ref="O2:Q2"/>
    <mergeCell ref="R2:T2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tabSelected="1" workbookViewId="0">
      <selection activeCell="C16" sqref="C16"/>
    </sheetView>
  </sheetViews>
  <sheetFormatPr defaultColWidth="8.85546875" defaultRowHeight="15" x14ac:dyDescent="0.25"/>
  <cols>
    <col min="3" max="3" width="26.5703125" bestFit="1" customWidth="1"/>
    <col min="5" max="5" width="9.85546875" bestFit="1" customWidth="1"/>
    <col min="6" max="6" width="11" bestFit="1" customWidth="1"/>
    <col min="7" max="7" width="9.85546875" bestFit="1" customWidth="1"/>
    <col min="10" max="10" width="27.5703125" bestFit="1" customWidth="1"/>
    <col min="11" max="11" width="15.28515625" bestFit="1" customWidth="1"/>
    <col min="12" max="12" width="15.28515625" customWidth="1"/>
    <col min="13" max="13" width="13.5703125" bestFit="1" customWidth="1"/>
    <col min="14" max="14" width="18.7109375" bestFit="1" customWidth="1"/>
  </cols>
  <sheetData>
    <row r="3" spans="1:14" ht="18.75" x14ac:dyDescent="0.3">
      <c r="A3" s="32" t="s">
        <v>111</v>
      </c>
      <c r="B3" s="33"/>
      <c r="C3" s="33"/>
      <c r="D3" s="33"/>
      <c r="E3" s="33"/>
      <c r="F3" s="33"/>
      <c r="G3" s="33"/>
      <c r="H3" s="33"/>
      <c r="I3" s="33"/>
      <c r="J3" s="34"/>
      <c r="L3" s="32" t="s">
        <v>117</v>
      </c>
      <c r="M3" s="33"/>
      <c r="N3" s="34"/>
    </row>
    <row r="4" spans="1:14" x14ac:dyDescent="0.25">
      <c r="A4" s="13"/>
      <c r="B4" s="13"/>
      <c r="C4" s="13"/>
      <c r="D4" s="31" t="s">
        <v>74</v>
      </c>
      <c r="E4" s="31"/>
      <c r="F4" s="31" t="s">
        <v>102</v>
      </c>
      <c r="G4" s="31"/>
      <c r="H4" s="31" t="s">
        <v>106</v>
      </c>
      <c r="I4" s="31"/>
      <c r="J4" s="13" t="s">
        <v>105</v>
      </c>
      <c r="L4" s="13" t="s">
        <v>120</v>
      </c>
      <c r="M4" s="13" t="s">
        <v>118</v>
      </c>
      <c r="N4" s="13" t="s">
        <v>119</v>
      </c>
    </row>
    <row r="5" spans="1:14" x14ac:dyDescent="0.25">
      <c r="A5" s="13"/>
      <c r="B5" s="13"/>
      <c r="C5" s="13"/>
      <c r="D5" s="13" t="s">
        <v>72</v>
      </c>
      <c r="E5" s="13" t="s">
        <v>73</v>
      </c>
      <c r="F5" s="13" t="s">
        <v>72</v>
      </c>
      <c r="G5" s="13" t="s">
        <v>73</v>
      </c>
      <c r="H5" s="13" t="s">
        <v>103</v>
      </c>
      <c r="I5" s="13" t="s">
        <v>104</v>
      </c>
      <c r="J5" s="13"/>
      <c r="L5" s="13"/>
      <c r="M5" s="13"/>
      <c r="N5" s="13"/>
    </row>
    <row r="6" spans="1:14" x14ac:dyDescent="0.25">
      <c r="A6" s="35" t="s">
        <v>112</v>
      </c>
      <c r="B6" s="17" t="s">
        <v>75</v>
      </c>
      <c r="C6" s="17" t="s">
        <v>90</v>
      </c>
      <c r="D6" s="17">
        <v>2652</v>
      </c>
      <c r="E6" s="17">
        <v>2782</v>
      </c>
      <c r="F6" s="17">
        <f>D6*50/1000</f>
        <v>132.6</v>
      </c>
      <c r="G6" s="17">
        <f t="shared" ref="G6:G17" si="0">E6*50/1000</f>
        <v>139.1</v>
      </c>
      <c r="H6" s="17">
        <v>2.0699999999999998</v>
      </c>
      <c r="I6" s="17">
        <v>2.15</v>
      </c>
      <c r="J6" s="17">
        <v>9</v>
      </c>
      <c r="L6" s="13" t="s">
        <v>121</v>
      </c>
      <c r="M6" s="13">
        <v>9.1999999999999993</v>
      </c>
      <c r="N6" s="36">
        <v>77.547382204966809</v>
      </c>
    </row>
    <row r="7" spans="1:14" x14ac:dyDescent="0.25">
      <c r="A7" s="35"/>
      <c r="B7" s="17" t="s">
        <v>76</v>
      </c>
      <c r="C7" s="17" t="s">
        <v>91</v>
      </c>
      <c r="D7" s="17">
        <v>4640</v>
      </c>
      <c r="E7" s="17">
        <v>4002</v>
      </c>
      <c r="F7" s="17">
        <f t="shared" ref="F7:F17" si="1">D7*50/1000</f>
        <v>232</v>
      </c>
      <c r="G7" s="17">
        <f t="shared" si="0"/>
        <v>200.1</v>
      </c>
      <c r="H7" s="17">
        <v>1.97</v>
      </c>
      <c r="I7" s="17">
        <v>2.0299999999999998</v>
      </c>
      <c r="J7" s="17">
        <v>9.1999999999999993</v>
      </c>
      <c r="L7" s="13" t="s">
        <v>122</v>
      </c>
      <c r="M7" s="13">
        <v>9.4</v>
      </c>
      <c r="N7" s="36">
        <v>76.49245330699074</v>
      </c>
    </row>
    <row r="8" spans="1:14" x14ac:dyDescent="0.25">
      <c r="A8" s="35"/>
      <c r="B8" s="17" t="s">
        <v>77</v>
      </c>
      <c r="C8" s="17" t="s">
        <v>92</v>
      </c>
      <c r="D8" s="17">
        <v>4208</v>
      </c>
      <c r="E8" s="17">
        <v>3976</v>
      </c>
      <c r="F8" s="17">
        <f t="shared" si="1"/>
        <v>210.4</v>
      </c>
      <c r="G8" s="17">
        <f t="shared" si="0"/>
        <v>198.8</v>
      </c>
      <c r="H8" s="17">
        <v>1.98</v>
      </c>
      <c r="I8" s="17">
        <v>1.99</v>
      </c>
      <c r="J8" s="17">
        <v>9.4</v>
      </c>
      <c r="L8" s="13" t="s">
        <v>123</v>
      </c>
      <c r="M8" s="13">
        <v>10</v>
      </c>
      <c r="N8" s="36">
        <v>78.72514109367701</v>
      </c>
    </row>
    <row r="9" spans="1:14" x14ac:dyDescent="0.25">
      <c r="A9" s="35" t="s">
        <v>113</v>
      </c>
      <c r="B9" s="17" t="s">
        <v>78</v>
      </c>
      <c r="C9" s="17" t="s">
        <v>93</v>
      </c>
      <c r="D9" s="17">
        <v>1439</v>
      </c>
      <c r="E9" s="17">
        <v>1767</v>
      </c>
      <c r="F9" s="17">
        <f t="shared" si="1"/>
        <v>71.95</v>
      </c>
      <c r="G9" s="17">
        <f t="shared" si="0"/>
        <v>88.35</v>
      </c>
      <c r="H9" s="17">
        <v>2.06</v>
      </c>
      <c r="I9" s="17">
        <v>2.1</v>
      </c>
      <c r="J9" s="17">
        <v>9</v>
      </c>
      <c r="L9" s="13" t="s">
        <v>124</v>
      </c>
      <c r="M9" s="13">
        <v>10</v>
      </c>
      <c r="N9" s="36">
        <v>78.767258609203054</v>
      </c>
    </row>
    <row r="10" spans="1:14" x14ac:dyDescent="0.25">
      <c r="A10" s="35"/>
      <c r="B10" s="17" t="s">
        <v>79</v>
      </c>
      <c r="C10" s="17" t="s">
        <v>94</v>
      </c>
      <c r="D10" s="17">
        <v>1370</v>
      </c>
      <c r="E10" s="17">
        <v>1778</v>
      </c>
      <c r="F10" s="17">
        <f t="shared" si="1"/>
        <v>68.5</v>
      </c>
      <c r="G10" s="17">
        <f t="shared" si="0"/>
        <v>88.9</v>
      </c>
      <c r="H10" s="17">
        <v>2.06</v>
      </c>
      <c r="I10" s="17">
        <v>2.12</v>
      </c>
      <c r="J10" s="17">
        <v>9.4</v>
      </c>
      <c r="L10" s="13" t="s">
        <v>125</v>
      </c>
      <c r="M10" s="13">
        <v>9.9</v>
      </c>
      <c r="N10" s="36">
        <v>77.8876151531163</v>
      </c>
    </row>
    <row r="11" spans="1:14" x14ac:dyDescent="0.25">
      <c r="A11" s="35"/>
      <c r="B11" s="17" t="s">
        <v>80</v>
      </c>
      <c r="C11" s="17" t="s">
        <v>95</v>
      </c>
      <c r="D11" s="17">
        <v>1580</v>
      </c>
      <c r="E11" s="17">
        <v>1966</v>
      </c>
      <c r="F11" s="17">
        <f t="shared" si="1"/>
        <v>79</v>
      </c>
      <c r="G11" s="17">
        <f t="shared" si="0"/>
        <v>98.3</v>
      </c>
      <c r="H11" s="17">
        <v>2.0699999999999998</v>
      </c>
      <c r="I11" s="17">
        <v>2.09</v>
      </c>
      <c r="J11" s="17">
        <v>9.1</v>
      </c>
      <c r="L11" s="13" t="s">
        <v>126</v>
      </c>
      <c r="M11" s="13">
        <v>10</v>
      </c>
      <c r="N11" s="36">
        <v>78.708447242068488</v>
      </c>
    </row>
    <row r="12" spans="1:14" x14ac:dyDescent="0.25">
      <c r="A12" s="35" t="s">
        <v>114</v>
      </c>
      <c r="B12" s="17" t="s">
        <v>81</v>
      </c>
      <c r="C12" s="17" t="s">
        <v>96</v>
      </c>
      <c r="D12" s="17">
        <v>1678</v>
      </c>
      <c r="E12" s="17">
        <v>2332</v>
      </c>
      <c r="F12" s="17">
        <f t="shared" si="1"/>
        <v>83.9</v>
      </c>
      <c r="G12" s="17">
        <f t="shared" si="0"/>
        <v>116.6</v>
      </c>
      <c r="H12" s="17">
        <v>2.0699999999999998</v>
      </c>
      <c r="I12" s="17">
        <v>2.23</v>
      </c>
      <c r="J12" s="17" t="s">
        <v>116</v>
      </c>
      <c r="L12" s="13" t="s">
        <v>127</v>
      </c>
      <c r="M12" s="13">
        <v>10</v>
      </c>
      <c r="N12" s="36">
        <v>79.90473783761017</v>
      </c>
    </row>
    <row r="13" spans="1:14" x14ac:dyDescent="0.25">
      <c r="A13" s="35"/>
      <c r="B13" s="17" t="s">
        <v>82</v>
      </c>
      <c r="C13" s="17" t="s">
        <v>97</v>
      </c>
      <c r="D13" s="17">
        <v>1512</v>
      </c>
      <c r="E13" s="17">
        <v>1831</v>
      </c>
      <c r="F13" s="17">
        <f t="shared" si="1"/>
        <v>75.599999999999994</v>
      </c>
      <c r="G13" s="17">
        <f t="shared" si="0"/>
        <v>91.55</v>
      </c>
      <c r="H13" s="17">
        <v>2.06</v>
      </c>
      <c r="I13" s="17">
        <v>2.2000000000000002</v>
      </c>
      <c r="J13" s="17">
        <v>8.8000000000000007</v>
      </c>
      <c r="L13" s="13" t="s">
        <v>128</v>
      </c>
      <c r="M13" s="13">
        <v>9.4</v>
      </c>
      <c r="N13" s="36">
        <v>82.300918161838467</v>
      </c>
    </row>
    <row r="14" spans="1:14" x14ac:dyDescent="0.25">
      <c r="A14" s="35"/>
      <c r="B14" s="17" t="s">
        <v>83</v>
      </c>
      <c r="C14" s="17" t="s">
        <v>98</v>
      </c>
      <c r="D14" s="17">
        <v>1747</v>
      </c>
      <c r="E14" s="17">
        <v>1559</v>
      </c>
      <c r="F14" s="17">
        <f t="shared" si="1"/>
        <v>87.35</v>
      </c>
      <c r="G14" s="17">
        <f t="shared" si="0"/>
        <v>77.95</v>
      </c>
      <c r="H14" s="17">
        <v>2.04</v>
      </c>
      <c r="I14" s="17">
        <v>2.2400000000000002</v>
      </c>
      <c r="J14" s="17">
        <v>8.5</v>
      </c>
      <c r="L14" s="13" t="s">
        <v>129</v>
      </c>
      <c r="M14" s="13">
        <v>9.4</v>
      </c>
      <c r="N14" s="36">
        <v>79.062004640584433</v>
      </c>
    </row>
    <row r="15" spans="1:14" x14ac:dyDescent="0.25">
      <c r="A15" s="35" t="s">
        <v>115</v>
      </c>
      <c r="B15" s="17" t="s">
        <v>84</v>
      </c>
      <c r="C15" s="17" t="s">
        <v>99</v>
      </c>
      <c r="D15" s="17">
        <v>1741</v>
      </c>
      <c r="E15" s="17">
        <v>1362</v>
      </c>
      <c r="F15" s="17">
        <f t="shared" si="1"/>
        <v>87.05</v>
      </c>
      <c r="G15" s="17">
        <f t="shared" si="0"/>
        <v>68.099999999999994</v>
      </c>
      <c r="H15" s="17">
        <v>2.04</v>
      </c>
      <c r="I15" s="17">
        <v>2.2200000000000002</v>
      </c>
      <c r="J15" s="17">
        <v>7.6</v>
      </c>
      <c r="L15" s="13" t="s">
        <v>130</v>
      </c>
      <c r="M15" s="13">
        <v>10</v>
      </c>
      <c r="N15" s="36">
        <v>78.966819055495549</v>
      </c>
    </row>
    <row r="16" spans="1:14" x14ac:dyDescent="0.25">
      <c r="A16" s="35"/>
      <c r="B16" s="13" t="s">
        <v>85</v>
      </c>
      <c r="C16" s="13" t="s">
        <v>100</v>
      </c>
      <c r="D16" s="13">
        <v>1327</v>
      </c>
      <c r="E16" s="13">
        <v>1651</v>
      </c>
      <c r="F16" s="17">
        <f t="shared" si="1"/>
        <v>66.349999999999994</v>
      </c>
      <c r="G16" s="17">
        <f t="shared" si="0"/>
        <v>82.55</v>
      </c>
      <c r="H16" s="13">
        <v>2.06</v>
      </c>
      <c r="I16" s="13">
        <v>2.21</v>
      </c>
      <c r="J16" s="13">
        <v>9.1999999999999993</v>
      </c>
      <c r="L16" s="13" t="s">
        <v>131</v>
      </c>
      <c r="M16" s="13">
        <v>10</v>
      </c>
      <c r="N16" s="36">
        <v>77.405331311692592</v>
      </c>
    </row>
    <row r="17" spans="1:14" x14ac:dyDescent="0.25">
      <c r="A17" s="35"/>
      <c r="B17" s="13" t="s">
        <v>86</v>
      </c>
      <c r="C17" s="13" t="s">
        <v>101</v>
      </c>
      <c r="D17" s="13">
        <v>1950</v>
      </c>
      <c r="E17" s="13">
        <v>1838</v>
      </c>
      <c r="F17" s="17">
        <f t="shared" si="1"/>
        <v>97.5</v>
      </c>
      <c r="G17" s="17">
        <f t="shared" si="0"/>
        <v>91.9</v>
      </c>
      <c r="H17" s="13">
        <v>2.06</v>
      </c>
      <c r="I17" s="13">
        <v>2.2200000000000002</v>
      </c>
      <c r="J17" s="13">
        <v>9.3000000000000007</v>
      </c>
      <c r="L17" s="13" t="s">
        <v>132</v>
      </c>
      <c r="M17" s="13">
        <v>10</v>
      </c>
      <c r="N17" s="36">
        <v>78.755006241050026</v>
      </c>
    </row>
    <row r="18" spans="1:14" x14ac:dyDescent="0.25">
      <c r="A18" s="31"/>
      <c r="B18" s="16" t="s">
        <v>87</v>
      </c>
      <c r="C18" s="16" t="s">
        <v>107</v>
      </c>
      <c r="D18" s="16">
        <v>187</v>
      </c>
      <c r="E18" s="16">
        <v>285</v>
      </c>
      <c r="F18" s="16">
        <f>D18*50/1000</f>
        <v>9.35</v>
      </c>
      <c r="G18" s="16">
        <f>E18*50/1000</f>
        <v>14.25</v>
      </c>
      <c r="H18" s="16">
        <v>1.84</v>
      </c>
      <c r="I18" s="16">
        <v>0.63</v>
      </c>
      <c r="J18" s="16">
        <v>2.5</v>
      </c>
      <c r="L18" s="13"/>
      <c r="M18" s="13"/>
      <c r="N18" s="13"/>
    </row>
    <row r="19" spans="1:14" x14ac:dyDescent="0.25">
      <c r="A19" s="31"/>
      <c r="B19" s="16" t="s">
        <v>88</v>
      </c>
      <c r="C19" s="16" t="s">
        <v>108</v>
      </c>
      <c r="D19" s="16">
        <v>309</v>
      </c>
      <c r="E19" s="16">
        <v>473</v>
      </c>
      <c r="F19" s="16">
        <f t="shared" ref="F19:G20" si="2">D19*50/1000</f>
        <v>15.45</v>
      </c>
      <c r="G19" s="16">
        <f t="shared" si="2"/>
        <v>23.65</v>
      </c>
      <c r="H19" s="16">
        <v>1.82</v>
      </c>
      <c r="I19" s="16">
        <v>1.08</v>
      </c>
      <c r="J19" s="16" t="s">
        <v>110</v>
      </c>
      <c r="L19" s="13"/>
      <c r="M19" s="13"/>
      <c r="N19" s="13"/>
    </row>
    <row r="20" spans="1:14" x14ac:dyDescent="0.25">
      <c r="A20" s="31"/>
      <c r="B20" s="16" t="s">
        <v>89</v>
      </c>
      <c r="C20" s="16" t="s">
        <v>109</v>
      </c>
      <c r="D20" s="16">
        <v>4489</v>
      </c>
      <c r="E20" s="16">
        <v>3872</v>
      </c>
      <c r="F20" s="16">
        <f t="shared" si="2"/>
        <v>224.45</v>
      </c>
      <c r="G20" s="16">
        <f t="shared" si="2"/>
        <v>193.6</v>
      </c>
      <c r="H20" s="16">
        <v>1.94</v>
      </c>
      <c r="I20" s="16">
        <v>1.21</v>
      </c>
      <c r="J20" s="16">
        <v>8.1999999999999993</v>
      </c>
      <c r="L20" s="13"/>
      <c r="M20" s="13"/>
      <c r="N20" s="13"/>
    </row>
  </sheetData>
  <mergeCells count="10">
    <mergeCell ref="L3:N3"/>
    <mergeCell ref="F4:G4"/>
    <mergeCell ref="H4:I4"/>
    <mergeCell ref="A3:J3"/>
    <mergeCell ref="A6:A8"/>
    <mergeCell ref="A9:A11"/>
    <mergeCell ref="A12:A14"/>
    <mergeCell ref="A15:A17"/>
    <mergeCell ref="A18:A20"/>
    <mergeCell ref="D4:E4"/>
  </mergeCells>
  <pageMargins left="0.511811024" right="0.511811024" top="0.78740157499999996" bottom="0.78740157499999996" header="0.31496062000000002" footer="0.31496062000000002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Infecções</vt:lpstr>
      <vt:lpstr>Extração RNA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Valdira</dc:creator>
  <cp:lastModifiedBy>Murilo Sena Amaral</cp:lastModifiedBy>
  <cp:lastPrinted>2017-01-06T14:56:52Z</cp:lastPrinted>
  <dcterms:created xsi:type="dcterms:W3CDTF">2016-07-14T11:34:50Z</dcterms:created>
  <dcterms:modified xsi:type="dcterms:W3CDTF">2017-01-20T14:56:41Z</dcterms:modified>
</cp:coreProperties>
</file>